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20" windowWidth="15195" windowHeight="8955" activeTab="0"/>
  </bookViews>
  <sheets>
    <sheet name="Data" sheetId="1" r:id="rId1"/>
    <sheet name="Box and whisker" sheetId="2" r:id="rId2"/>
    <sheet name="Read Me" sheetId="3" r:id="rId3"/>
  </sheets>
  <definedNames>
    <definedName name="Analysis">'Data'!$A$26</definedName>
  </definedNames>
  <calcPr fullCalcOnLoad="1"/>
</workbook>
</file>

<file path=xl/sharedStrings.xml><?xml version="1.0" encoding="utf-8"?>
<sst xmlns="http://schemas.openxmlformats.org/spreadsheetml/2006/main" count="61" uniqueCount="52">
  <si>
    <t>Mean</t>
  </si>
  <si>
    <t>Median</t>
  </si>
  <si>
    <t>Mode</t>
  </si>
  <si>
    <t>Range</t>
  </si>
  <si>
    <t>Lower Quartile</t>
  </si>
  <si>
    <t>Upper Quartile</t>
  </si>
  <si>
    <t>Maximum</t>
  </si>
  <si>
    <t>Minimum</t>
  </si>
  <si>
    <t>n</t>
  </si>
  <si>
    <t>Cell</t>
  </si>
  <si>
    <t>Border</t>
  </si>
  <si>
    <t>Clear</t>
  </si>
  <si>
    <t>Format</t>
  </si>
  <si>
    <t>All clear</t>
  </si>
  <si>
    <t>Analysis</t>
  </si>
  <si>
    <t>Data</t>
  </si>
  <si>
    <t>Chart</t>
  </si>
  <si>
    <t>Data must be sorted for these values to be correct</t>
  </si>
  <si>
    <t>Number of dasies in a random square metre in various grassed areas.</t>
  </si>
  <si>
    <t>Stately Home Lawns</t>
  </si>
  <si>
    <t>Premiership Football Pitch</t>
  </si>
  <si>
    <t>Village Green</t>
  </si>
  <si>
    <t>Cattle Field</t>
  </si>
  <si>
    <t>School Field</t>
  </si>
  <si>
    <t>Open Country</t>
  </si>
  <si>
    <t>How it works.</t>
  </si>
  <si>
    <t>a</t>
  </si>
  <si>
    <t>Entering data</t>
  </si>
  <si>
    <t>Up to 20 items of data can be entered for each heading.  Simply click in a data cell and type in your data.  The title and column headings can also be changed in the same way, (to access the heading cells you will have to click on the cell underneath and then press the up arrow.)</t>
  </si>
  <si>
    <t>b</t>
  </si>
  <si>
    <t>Sorting the data</t>
  </si>
  <si>
    <t>To sort the data into ascending order, click on the heading for the column you wish to sort.</t>
  </si>
  <si>
    <t>c</t>
  </si>
  <si>
    <t>Highlighting cells and borders</t>
  </si>
  <si>
    <t>Individual cells or the line between cells can be highlighted in three different colours.  This is useful to identify the median and upper and lower quartiles.  It can also be used to highlight important values, e.g. outliers.  To use this function, click in the cell you want to highlight or the cell above the line you want to highlight, then click the colour you want to use from the options on the right of the worksheet.</t>
  </si>
  <si>
    <t>d</t>
  </si>
  <si>
    <t>Viewing the summary data</t>
  </si>
  <si>
    <r>
      <t xml:space="preserve">To view the summary data you can click on the Analysis button or just scroll down.  </t>
    </r>
    <r>
      <rPr>
        <i/>
        <sz val="12"/>
        <color indexed="10"/>
        <rFont val="Arial"/>
        <family val="2"/>
      </rPr>
      <t>The summary data is only correct if the raw data has been sorted!</t>
    </r>
  </si>
  <si>
    <t>e</t>
  </si>
  <si>
    <t>Viewing the box plots</t>
  </si>
  <si>
    <r>
      <t xml:space="preserve">To view the box plots you can click on the Chart button or click on the Box and whisker tab at the bottom of the sheet.  </t>
    </r>
    <r>
      <rPr>
        <i/>
        <sz val="12"/>
        <color indexed="10"/>
        <rFont val="Arial"/>
        <family val="2"/>
      </rPr>
      <t>The box plots are only correct if the raw data has been sorted!</t>
    </r>
  </si>
  <si>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</si>
  <si>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</si>
  <si>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Daisies per sq metre workbook is aimed at improving students understanding of statistical analysis and interpretation.  It focusses on mean, median, mode, range, quartiles, interquartile range and box plots.</t>
  </si>
  <si>
    <t>Data Set 2 - Daisies per sq metre</t>
  </si>
  <si>
    <t>Comparing data sets</t>
  </si>
  <si>
    <t>Ask students to calculate summary values and draw graphs to compare the data.  Check the values using the spreadsheet.</t>
  </si>
  <si>
    <t>Median and quartiles</t>
  </si>
  <si>
    <t>Using the colours is an effective way to introduce finding the median and quartiles for a small data set, particularly when splitting an even section.</t>
  </si>
  <si>
    <t>What happens when?</t>
  </si>
  <si>
    <t>After finding or showing the summary data, ask students, "what will happen to the summary data if another square metre contains 57 daisies?".  Discuss.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</si>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</sst>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14"/>
      <name val="Arial"/>
      <family val="2"/>
    </font>
    <font>
      <sz val="16"/>
      <name val="Arial"/>
      <family val="2"/>
    </font>
    <font>
      <sz val="12"/>
      <name val="Arial"/>
      <family val="2"/>
    </font>
    <font>
      <sz val="8"/>
      <name val="Tahoma"/>
      <family val="2"/>
    </font>
    <font>
      <u val="single"/>
      <sz val="10"/>
      <color indexed="12"/>
      <name val="Arial"/>
      <family val="0"/>
    </font>
    <font>
      <u val="single"/>
      <sz val="10"/>
      <color indexed="36"/>
      <name val="Arial"/>
      <family val="0"/>
    </font>
    <font>
      <sz val="10"/>
      <color indexed="12"/>
      <name val="Arial"/>
      <family val="2"/>
    </font>
    <font>
      <sz val="16"/>
      <color indexed="43"/>
      <name val="Arial"/>
      <family val="2"/>
    </font>
    <font>
      <sz val="18"/>
      <name val="Arial"/>
      <family val="0"/>
    </font>
    <font>
      <sz val="20"/>
      <name val="Arial"/>
      <family val="0"/>
    </font>
    <font>
      <i/>
      <sz val="12"/>
      <color indexed="10"/>
      <name val="Arial"/>
      <family val="2"/>
    </font>
    <font>
      <u val="single"/>
      <sz val="10"/>
      <color indexed="10"/>
      <name val="Arial"/>
      <family val="0"/>
    </font>
  </fonts>
  <fills count="9">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s>
  <borders count="15">
    <border>
      <left/>
      <right/>
      <top/>
      <bottom/>
      <diagonal/>
    </border>
    <border>
      <left style="thick">
        <color indexed="48"/>
      </left>
      <right style="thick">
        <color indexed="48"/>
      </right>
      <top style="thick">
        <color indexed="48"/>
      </top>
      <bottom style="thick">
        <color indexed="48"/>
      </bottom>
    </border>
    <border>
      <left style="thick">
        <color indexed="48"/>
      </left>
      <right style="thick">
        <color indexed="48"/>
      </right>
      <top style="thick">
        <color indexed="48"/>
      </top>
      <bottom>
        <color indexed="63"/>
      </bottom>
    </border>
    <border>
      <left style="thick">
        <color indexed="48"/>
      </left>
      <right style="thick">
        <color indexed="48"/>
      </right>
      <top>
        <color indexed="63"/>
      </top>
      <bottom>
        <color indexed="63"/>
      </bottom>
    </border>
    <border>
      <left style="thick">
        <color indexed="48"/>
      </left>
      <right style="thick">
        <color indexed="48"/>
      </right>
      <top>
        <color indexed="63"/>
      </top>
      <bottom style="thick">
        <color indexed="51"/>
      </bottom>
    </border>
    <border>
      <left style="thick">
        <color indexed="48"/>
      </left>
      <right style="thick">
        <color indexed="48"/>
      </right>
      <top>
        <color indexed="63"/>
      </top>
      <bottom style="thick">
        <color indexed="45"/>
      </bottom>
    </border>
    <border>
      <left style="thick">
        <color indexed="48"/>
      </left>
      <right style="thick">
        <color indexed="48"/>
      </right>
      <top>
        <color indexed="63"/>
      </top>
      <bottom style="thick">
        <color indexed="48"/>
      </bottom>
    </border>
    <border>
      <left style="thick">
        <color indexed="12"/>
      </left>
      <right style="thick">
        <color indexed="12"/>
      </right>
      <top style="thick">
        <color indexed="12"/>
      </top>
      <bottom style="thick">
        <color indexed="12"/>
      </bottom>
    </border>
    <border>
      <left style="thick">
        <color indexed="48"/>
      </left>
      <right style="thick">
        <color indexed="48"/>
      </right>
      <top>
        <color indexed="63"/>
      </top>
      <bottom style="thick">
        <color indexed="10"/>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ont="1" applyFill="1" applyBorder="1" applyAlignment="1">
      <alignment horizontal="right" vertical="center"/>
    </xf>
    <xf numFmtId="0" fontId="0" fillId="2" borderId="1" xfId="0" applyFont="1" applyFill="1" applyBorder="1" applyAlignment="1">
      <alignment horizontal="righ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7" fillId="3" borderId="7" xfId="0" applyFont="1" applyFill="1" applyBorder="1" applyAlignment="1">
      <alignment horizontal="center" vertical="center"/>
    </xf>
    <xf numFmtId="0" fontId="0" fillId="4" borderId="0" xfId="0" applyFont="1" applyFill="1" applyBorder="1" applyAlignment="1">
      <alignment horizontal="right" vertical="center"/>
    </xf>
    <xf numFmtId="0" fontId="2" fillId="4" borderId="0" xfId="0" applyFont="1" applyFill="1" applyAlignment="1">
      <alignment horizontal="center" vertical="center"/>
    </xf>
    <xf numFmtId="0" fontId="0" fillId="4" borderId="0" xfId="0" applyFont="1" applyFill="1" applyAlignment="1">
      <alignment horizontal="right" vertic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0" fillId="4" borderId="0" xfId="0" applyFont="1" applyFill="1" applyAlignment="1">
      <alignment horizontal="right" vertical="center" wrapText="1"/>
    </xf>
    <xf numFmtId="0" fontId="8" fillId="4" borderId="0" xfId="0" applyFont="1" applyFill="1" applyAlignment="1">
      <alignment horizontal="center" vertical="center"/>
    </xf>
    <xf numFmtId="0" fontId="0" fillId="5"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6" borderId="3" xfId="0" applyFont="1" applyFill="1" applyBorder="1" applyAlignment="1">
      <alignment horizontal="center" vertical="center"/>
    </xf>
    <xf numFmtId="0" fontId="0" fillId="7" borderId="3" xfId="0" applyFont="1" applyFill="1" applyBorder="1" applyAlignment="1">
      <alignment horizontal="center" vertical="center"/>
    </xf>
    <xf numFmtId="0" fontId="9" fillId="6" borderId="0" xfId="0" applyFont="1" applyFill="1" applyAlignment="1">
      <alignment horizontal="center" vertical="top"/>
    </xf>
    <xf numFmtId="0" fontId="9" fillId="6" borderId="0" xfId="0" applyFont="1" applyFill="1" applyAlignment="1">
      <alignment vertical="top"/>
    </xf>
    <xf numFmtId="0" fontId="10" fillId="6" borderId="0" xfId="0" applyFont="1" applyFill="1" applyAlignment="1">
      <alignment horizontal="left" vertical="top"/>
    </xf>
    <xf numFmtId="0" fontId="3" fillId="8" borderId="0" xfId="0" applyFont="1" applyFill="1" applyAlignment="1">
      <alignment vertical="top" wrapText="1"/>
    </xf>
    <xf numFmtId="0" fontId="3" fillId="4" borderId="0" xfId="0" applyFont="1" applyFill="1" applyAlignment="1">
      <alignment vertical="top" wrapText="1"/>
    </xf>
    <xf numFmtId="0" fontId="0" fillId="6" borderId="0" xfId="0" applyFill="1" applyAlignment="1">
      <alignment vertical="top"/>
    </xf>
    <xf numFmtId="0" fontId="3" fillId="8" borderId="0" xfId="0" applyFont="1" applyFill="1" applyAlignment="1">
      <alignment vertical="top"/>
    </xf>
    <xf numFmtId="0" fontId="3" fillId="4" borderId="9" xfId="0" applyFont="1" applyFill="1" applyBorder="1" applyAlignment="1">
      <alignment vertical="top" wrapText="1"/>
    </xf>
    <xf numFmtId="0" fontId="3" fillId="2" borderId="9" xfId="0" applyFont="1" applyFill="1" applyBorder="1" applyAlignment="1">
      <alignment vertical="top" wrapText="1"/>
    </xf>
    <xf numFmtId="0" fontId="3" fillId="4" borderId="10" xfId="0" applyFont="1" applyFill="1" applyBorder="1" applyAlignment="1">
      <alignment vertical="top" wrapText="1"/>
    </xf>
    <xf numFmtId="0" fontId="3" fillId="2" borderId="10" xfId="0" applyFont="1" applyFill="1" applyBorder="1" applyAlignment="1">
      <alignment vertical="top" wrapText="1"/>
    </xf>
    <xf numFmtId="0" fontId="3" fillId="4" borderId="11" xfId="0" applyFont="1" applyFill="1" applyBorder="1" applyAlignment="1">
      <alignment vertical="top" wrapText="1"/>
    </xf>
    <xf numFmtId="0" fontId="3" fillId="2" borderId="11" xfId="0" applyFont="1" applyFill="1" applyBorder="1" applyAlignment="1">
      <alignment vertical="top" wrapText="1"/>
    </xf>
    <xf numFmtId="0" fontId="3" fillId="6" borderId="0" xfId="0" applyFont="1" applyFill="1" applyAlignment="1">
      <alignment vertical="top"/>
    </xf>
    <xf numFmtId="0" fontId="0" fillId="6" borderId="0" xfId="0" applyFill="1" applyAlignment="1">
      <alignment vertical="top"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9" fillId="6" borderId="0" xfId="0" applyFont="1" applyFill="1" applyAlignment="1">
      <alignment horizontal="center" vertical="top"/>
    </xf>
    <xf numFmtId="0" fontId="12" fillId="4" borderId="0" xfId="2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95"/>
          <c:w val="0.978"/>
          <c:h val="0.961"/>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Data!$B$44:$G$44</c:f>
              <c:numCache>
                <c:ptCount val="6"/>
                <c:pt idx="0">
                  <c:v>0</c:v>
                </c:pt>
                <c:pt idx="1">
                  <c:v>0</c:v>
                </c:pt>
                <c:pt idx="2">
                  <c:v>4</c:v>
                </c:pt>
                <c:pt idx="3">
                  <c:v>2</c:v>
                </c:pt>
                <c:pt idx="4">
                  <c:v>4</c:v>
                </c:pt>
                <c:pt idx="5">
                  <c:v>0</c:v>
                </c:pt>
              </c:numCache>
            </c:numRef>
          </c:val>
        </c:ser>
        <c:ser>
          <c:idx val="1"/>
          <c:order val="1"/>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Data!$B$45:$G$45</c:f>
              <c:numCache>
                <c:ptCount val="6"/>
                <c:pt idx="0">
                  <c:v>0</c:v>
                </c:pt>
                <c:pt idx="1">
                  <c:v>2</c:v>
                </c:pt>
                <c:pt idx="2">
                  <c:v>8</c:v>
                </c:pt>
                <c:pt idx="3">
                  <c:v>7.5</c:v>
                </c:pt>
                <c:pt idx="4">
                  <c:v>13.5</c:v>
                </c:pt>
                <c:pt idx="5">
                  <c:v>42.5</c:v>
                </c:pt>
              </c:numCache>
            </c:numRef>
          </c:val>
        </c:ser>
        <c:ser>
          <c:idx val="2"/>
          <c:order val="2"/>
          <c:spPr>
            <a:solidFill>
              <a:srgbClr val="FFCC99"/>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Data!$B$46:$G$46</c:f>
              <c:numCache>
                <c:ptCount val="6"/>
                <c:pt idx="0">
                  <c:v>1</c:v>
                </c:pt>
                <c:pt idx="1">
                  <c:v>1</c:v>
                </c:pt>
                <c:pt idx="2">
                  <c:v>-3</c:v>
                </c:pt>
                <c:pt idx="3">
                  <c:v>-1.5</c:v>
                </c:pt>
                <c:pt idx="4">
                  <c:v>-3.5</c:v>
                </c:pt>
                <c:pt idx="5">
                  <c:v>-27.5</c:v>
                </c:pt>
              </c:numCache>
            </c:numRef>
          </c:val>
        </c:ser>
        <c:ser>
          <c:idx val="3"/>
          <c:order val="3"/>
          <c:spPr>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Data!$B$47:$G$47</c:f>
              <c:numCache>
                <c:ptCount val="6"/>
                <c:pt idx="0">
                  <c:v>1</c:v>
                </c:pt>
                <c:pt idx="1">
                  <c:v>0.5</c:v>
                </c:pt>
                <c:pt idx="2">
                  <c:v>9</c:v>
                </c:pt>
                <c:pt idx="3">
                  <c:v>-0.5</c:v>
                </c:pt>
                <c:pt idx="4">
                  <c:v>7.5</c:v>
                </c:pt>
                <c:pt idx="5">
                  <c:v>23.5</c:v>
                </c:pt>
              </c:numCache>
            </c:numRef>
          </c:val>
        </c:ser>
        <c:ser>
          <c:idx val="4"/>
          <c:order val="4"/>
          <c:spPr>
            <a:noFill/>
            <a:ln w="381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Data!$B$27:$G$27</c:f>
              <c:strCache>
                <c:ptCount val="6"/>
                <c:pt idx="0">
                  <c:v>Stately Home Lawns</c:v>
                </c:pt>
                <c:pt idx="1">
                  <c:v>Premiership Football Pitch</c:v>
                </c:pt>
                <c:pt idx="2">
                  <c:v>Village Green</c:v>
                </c:pt>
                <c:pt idx="3">
                  <c:v>Cattle Field</c:v>
                </c:pt>
                <c:pt idx="4">
                  <c:v>School Field</c:v>
                </c:pt>
                <c:pt idx="5">
                  <c:v>Open Country</c:v>
                </c:pt>
              </c:strCache>
            </c:strRef>
          </c:cat>
          <c:val>
            <c:numRef>
              <c:f>Data!$B$48:$G$48</c:f>
              <c:numCache>
                <c:ptCount val="6"/>
                <c:pt idx="0">
                  <c:v>2</c:v>
                </c:pt>
                <c:pt idx="1">
                  <c:v>0.5</c:v>
                </c:pt>
                <c:pt idx="2">
                  <c:v>6</c:v>
                </c:pt>
                <c:pt idx="3">
                  <c:v>9.5</c:v>
                </c:pt>
                <c:pt idx="4">
                  <c:v>9.5</c:v>
                </c:pt>
                <c:pt idx="5">
                  <c:v>18.5</c:v>
                </c:pt>
              </c:numCache>
            </c:numRef>
          </c:val>
        </c:ser>
        <c:overlap val="100"/>
        <c:axId val="59937626"/>
        <c:axId val="2567723"/>
      </c:barChart>
      <c:catAx>
        <c:axId val="59937626"/>
        <c:scaling>
          <c:orientation val="minMax"/>
        </c:scaling>
        <c:axPos val="l"/>
        <c:delete val="0"/>
        <c:numFmt formatCode="General" sourceLinked="1"/>
        <c:majorTickMark val="out"/>
        <c:minorTickMark val="none"/>
        <c:tickLblPos val="nextTo"/>
        <c:crossAx val="2567723"/>
        <c:crosses val="autoZero"/>
        <c:auto val="1"/>
        <c:lblOffset val="100"/>
        <c:tickLblSkip val="1"/>
        <c:noMultiLvlLbl val="0"/>
      </c:catAx>
      <c:valAx>
        <c:axId val="2567723"/>
        <c:scaling>
          <c:orientation val="minMax"/>
        </c:scaling>
        <c:axPos val="b"/>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crossAx val="59937626"/>
        <c:crossesAt val="1"/>
        <c:crossBetween val="between"/>
        <c:dispUnits/>
        <c:majorUnit val="5"/>
        <c:minorUnit val="1"/>
      </c:valAx>
      <c:spPr>
        <a:solidFill>
          <a:srgbClr val="FFFFFF"/>
        </a:solidFill>
      </c:spPr>
    </c:plotArea>
    <c:plotVisOnly val="1"/>
    <c:dispBlanksAs val="gap"/>
    <c:showDLblsOverMax val="0"/>
  </c:chart>
  <c:spPr>
    <a:solidFill>
      <a:srgbClr val="FFFF99"/>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257175</xdr:rowOff>
    </xdr:from>
    <xdr:to>
      <xdr:col>1</xdr:col>
      <xdr:colOff>752475</xdr:colOff>
      <xdr:row>2</xdr:row>
      <xdr:rowOff>9525</xdr:rowOff>
    </xdr:to>
    <xdr:pic>
      <xdr:nvPicPr>
        <xdr:cNvPr id="1" name="Picture 24"/>
        <xdr:cNvPicPr preferRelativeResize="1">
          <a:picLocks noChangeAspect="1"/>
        </xdr:cNvPicPr>
      </xdr:nvPicPr>
      <xdr:blipFill>
        <a:blip r:embed="rId1"/>
        <a:stretch>
          <a:fillRect/>
        </a:stretch>
      </xdr:blipFill>
      <xdr:spPr>
        <a:xfrm>
          <a:off x="600075" y="257175"/>
          <a:ext cx="762000" cy="485775"/>
        </a:xfrm>
        <a:prstGeom prst="rect">
          <a:avLst/>
        </a:prstGeom>
        <a:noFill/>
        <a:ln w="9525" cmpd="sng">
          <a:noFill/>
        </a:ln>
      </xdr:spPr>
    </xdr:pic>
    <xdr:clientData/>
  </xdr:twoCellAnchor>
  <xdr:twoCellAnchor editAs="oneCell">
    <xdr:from>
      <xdr:col>6</xdr:col>
      <xdr:colOff>590550</xdr:colOff>
      <xdr:row>0</xdr:row>
      <xdr:rowOff>257175</xdr:rowOff>
    </xdr:from>
    <xdr:to>
      <xdr:col>7</xdr:col>
      <xdr:colOff>9525</xdr:colOff>
      <xdr:row>2</xdr:row>
      <xdr:rowOff>9525</xdr:rowOff>
    </xdr:to>
    <xdr:pic>
      <xdr:nvPicPr>
        <xdr:cNvPr id="2" name="Picture 25"/>
        <xdr:cNvPicPr preferRelativeResize="1">
          <a:picLocks noChangeAspect="1"/>
        </xdr:cNvPicPr>
      </xdr:nvPicPr>
      <xdr:blipFill>
        <a:blip r:embed="rId1"/>
        <a:stretch>
          <a:fillRect/>
        </a:stretch>
      </xdr:blipFill>
      <xdr:spPr>
        <a:xfrm>
          <a:off x="7915275" y="257175"/>
          <a:ext cx="762000" cy="4857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0.007</cdr:y>
    </cdr:from>
    <cdr:to>
      <cdr:x>0.06825</cdr:x>
      <cdr:y>0.068</cdr:y>
    </cdr:to>
    <cdr:sp macro="[0]!Data">
      <cdr:nvSpPr>
        <cdr:cNvPr id="1" name="TextBox 4"/>
        <cdr:cNvSpPr txBox="1">
          <a:spLocks noChangeArrowheads="1"/>
        </cdr:cNvSpPr>
      </cdr:nvSpPr>
      <cdr:spPr>
        <a:xfrm>
          <a:off x="38100" y="38100"/>
          <a:ext cx="600075" cy="35242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Data</a:t>
          </a:r>
        </a:p>
      </cdr:txBody>
    </cdr:sp>
  </cdr:relSizeAnchor>
  <cdr:relSizeAnchor xmlns:cdr="http://schemas.openxmlformats.org/drawingml/2006/chartDrawing">
    <cdr:from>
      <cdr:x>0.08225</cdr:x>
      <cdr:y>0.007</cdr:y>
    </cdr:from>
    <cdr:to>
      <cdr:x>0.14225</cdr:x>
      <cdr:y>0.068</cdr:y>
    </cdr:to>
    <cdr:sp macro="[0]!Module2.Analysis">
      <cdr:nvSpPr>
        <cdr:cNvPr id="2" name="TextBox 5"/>
        <cdr:cNvSpPr txBox="1">
          <a:spLocks noChangeArrowheads="1"/>
        </cdr:cNvSpPr>
      </cdr:nvSpPr>
      <cdr:spPr>
        <a:xfrm>
          <a:off x="762000" y="38100"/>
          <a:ext cx="561975" cy="352425"/>
        </a:xfrm>
        <a:prstGeom prst="rect">
          <a:avLst/>
        </a:prstGeom>
        <a:solidFill>
          <a:srgbClr val="33CCCC"/>
        </a:solidFill>
        <a:ln w="9525" cmpd="sng">
          <a:solidFill>
            <a:srgbClr val="0000FF"/>
          </a:solidFill>
          <a:headEnd type="none"/>
          <a:tailEnd type="none"/>
        </a:ln>
      </cdr:spPr>
      <cdr:txBody>
        <a:bodyPr vertOverflow="clip" wrap="square" anchor="ctr"/>
        <a:p>
          <a:pPr algn="ctr">
            <a:defRPr/>
          </a:pPr>
          <a:r>
            <a:rPr lang="en-US" cap="none" sz="1000" b="0" i="0" u="none" baseline="0">
              <a:solidFill>
                <a:srgbClr val="0000FF"/>
              </a:solidFill>
              <a:latin typeface="Arial"/>
              <a:ea typeface="Arial"/>
              <a:cs typeface="Arial"/>
            </a:rPr>
            <a:t>Analysis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showRowColHeaders="0" tabSelected="1" workbookViewId="0" topLeftCell="A1">
      <selection activeCell="A1" sqref="A1"/>
    </sheetView>
  </sheetViews>
  <sheetFormatPr defaultColWidth="9.140625" defaultRowHeight="12.75"/>
  <cols>
    <col min="1" max="1" width="9.140625" style="14" customWidth="1"/>
    <col min="2" max="7" width="20.140625" style="13" customWidth="1"/>
    <col min="8" max="8" width="1.421875" style="13" customWidth="1"/>
    <col min="9" max="9" width="8.28125" style="13" customWidth="1"/>
    <col min="10" max="16384" width="9.140625" style="13" customWidth="1"/>
  </cols>
  <sheetData>
    <row r="1" ht="21" thickBot="1">
      <c r="A1" s="12"/>
    </row>
    <row r="2" spans="2:7" ht="36.75" customHeight="1" thickBot="1" thickTop="1">
      <c r="B2" s="39" t="s">
        <v>18</v>
      </c>
      <c r="C2" s="40"/>
      <c r="D2" s="40"/>
      <c r="E2" s="40"/>
      <c r="F2" s="40"/>
      <c r="G2" s="41"/>
    </row>
    <row r="3" spans="2:7" ht="40.5" customHeight="1" thickBot="1" thickTop="1">
      <c r="B3" s="15" t="s">
        <v>19</v>
      </c>
      <c r="C3" s="15" t="s">
        <v>20</v>
      </c>
      <c r="D3" s="15" t="s">
        <v>21</v>
      </c>
      <c r="E3" s="15" t="s">
        <v>22</v>
      </c>
      <c r="F3" s="15" t="s">
        <v>23</v>
      </c>
      <c r="G3" s="15" t="s">
        <v>24</v>
      </c>
    </row>
    <row r="4" spans="1:9" ht="19.5" customHeight="1" thickBot="1" thickTop="1">
      <c r="A4" s="14">
        <v>1</v>
      </c>
      <c r="B4" s="2">
        <v>0</v>
      </c>
      <c r="C4" s="2">
        <v>2</v>
      </c>
      <c r="D4" s="2">
        <v>5</v>
      </c>
      <c r="E4" s="2">
        <v>8</v>
      </c>
      <c r="F4" s="2">
        <v>25</v>
      </c>
      <c r="G4" s="2">
        <v>12</v>
      </c>
      <c r="I4" s="5" t="s">
        <v>12</v>
      </c>
    </row>
    <row r="5" spans="1:9" ht="19.5" customHeight="1" thickBot="1" thickTop="1">
      <c r="A5" s="14">
        <f>A4+1</f>
        <v>2</v>
      </c>
      <c r="B5" s="2">
        <v>1</v>
      </c>
      <c r="C5" s="2">
        <v>3</v>
      </c>
      <c r="D5" s="2">
        <v>8</v>
      </c>
      <c r="E5" s="2">
        <v>6</v>
      </c>
      <c r="F5" s="2">
        <v>10</v>
      </c>
      <c r="G5" s="2">
        <v>5</v>
      </c>
      <c r="I5" s="20" t="s">
        <v>9</v>
      </c>
    </row>
    <row r="6" spans="1:9" ht="19.5" customHeight="1" thickBot="1" thickTop="1">
      <c r="A6" s="14">
        <f aca="true" t="shared" si="0" ref="A6:A23">A5+1</f>
        <v>3</v>
      </c>
      <c r="B6" s="2">
        <v>0</v>
      </c>
      <c r="C6" s="2">
        <v>0</v>
      </c>
      <c r="D6" s="2">
        <v>5</v>
      </c>
      <c r="E6" s="2">
        <v>7</v>
      </c>
      <c r="F6" s="2">
        <v>4</v>
      </c>
      <c r="G6" s="2">
        <v>0</v>
      </c>
      <c r="I6" s="21" t="s">
        <v>10</v>
      </c>
    </row>
    <row r="7" spans="1:9" ht="19.5" customHeight="1" thickBot="1" thickTop="1">
      <c r="A7" s="14">
        <f t="shared" si="0"/>
        <v>4</v>
      </c>
      <c r="B7" s="2">
        <v>0</v>
      </c>
      <c r="C7" s="2">
        <v>4</v>
      </c>
      <c r="D7" s="2">
        <v>12</v>
      </c>
      <c r="E7" s="2">
        <v>10</v>
      </c>
      <c r="F7" s="2">
        <v>26</v>
      </c>
      <c r="G7" s="2">
        <v>28</v>
      </c>
      <c r="I7" s="6"/>
    </row>
    <row r="8" spans="1:9" ht="19.5" customHeight="1" thickBot="1" thickTop="1">
      <c r="A8" s="14">
        <f t="shared" si="0"/>
        <v>5</v>
      </c>
      <c r="B8" s="2">
        <v>2</v>
      </c>
      <c r="C8" s="2">
        <v>3</v>
      </c>
      <c r="D8" s="2">
        <v>15</v>
      </c>
      <c r="E8" s="2">
        <v>9</v>
      </c>
      <c r="F8" s="2">
        <v>31</v>
      </c>
      <c r="G8" s="2">
        <v>57</v>
      </c>
      <c r="I8" s="22" t="s">
        <v>9</v>
      </c>
    </row>
    <row r="9" spans="1:9" ht="19.5" customHeight="1" thickBot="1" thickTop="1">
      <c r="A9" s="14">
        <f t="shared" si="0"/>
        <v>6</v>
      </c>
      <c r="B9" s="2">
        <v>3</v>
      </c>
      <c r="C9" s="2">
        <v>2</v>
      </c>
      <c r="D9" s="2">
        <v>20</v>
      </c>
      <c r="E9" s="2">
        <v>6</v>
      </c>
      <c r="F9" s="2">
        <v>4</v>
      </c>
      <c r="G9" s="2">
        <v>2</v>
      </c>
      <c r="I9" s="7" t="s">
        <v>10</v>
      </c>
    </row>
    <row r="10" spans="1:9" ht="19.5" customHeight="1" thickBot="1" thickTop="1">
      <c r="A10" s="14">
        <f t="shared" si="0"/>
        <v>7</v>
      </c>
      <c r="B10" s="2">
        <v>0</v>
      </c>
      <c r="C10" s="2">
        <v>2</v>
      </c>
      <c r="D10" s="2">
        <v>5</v>
      </c>
      <c r="E10" s="2">
        <v>15</v>
      </c>
      <c r="F10" s="2">
        <v>8</v>
      </c>
      <c r="G10" s="2">
        <v>16</v>
      </c>
      <c r="I10" s="6"/>
    </row>
    <row r="11" spans="1:9" ht="19.5" customHeight="1" thickBot="1" thickTop="1">
      <c r="A11" s="14">
        <f t="shared" si="0"/>
        <v>8</v>
      </c>
      <c r="B11" s="2">
        <v>2</v>
      </c>
      <c r="C11" s="2">
        <v>0</v>
      </c>
      <c r="D11" s="2">
        <v>9</v>
      </c>
      <c r="E11" s="2">
        <v>2</v>
      </c>
      <c r="F11" s="2">
        <v>15</v>
      </c>
      <c r="G11" s="2">
        <v>14</v>
      </c>
      <c r="I11" s="23" t="s">
        <v>9</v>
      </c>
    </row>
    <row r="12" spans="1:9" ht="19.5" customHeight="1" thickBot="1" thickTop="1">
      <c r="A12" s="14">
        <f t="shared" si="0"/>
        <v>9</v>
      </c>
      <c r="B12" s="2">
        <v>1</v>
      </c>
      <c r="C12" s="2">
        <v>0</v>
      </c>
      <c r="D12" s="2">
        <v>8</v>
      </c>
      <c r="E12" s="2">
        <v>17</v>
      </c>
      <c r="F12" s="2">
        <v>7</v>
      </c>
      <c r="G12" s="2">
        <v>29</v>
      </c>
      <c r="I12" s="8" t="s">
        <v>10</v>
      </c>
    </row>
    <row r="13" spans="1:9" ht="19.5" customHeight="1" thickBot="1" thickTop="1">
      <c r="A13" s="14">
        <f t="shared" si="0"/>
        <v>10</v>
      </c>
      <c r="B13" s="2">
        <v>4</v>
      </c>
      <c r="C13" s="2">
        <v>4</v>
      </c>
      <c r="D13" s="2">
        <v>9</v>
      </c>
      <c r="E13" s="2">
        <v>16</v>
      </c>
      <c r="F13" s="2">
        <v>14</v>
      </c>
      <c r="G13" s="2">
        <v>0</v>
      </c>
      <c r="I13" s="9"/>
    </row>
    <row r="14" spans="1:9" ht="19.5" customHeight="1" thickBot="1" thickTop="1">
      <c r="A14" s="14">
        <f t="shared" si="0"/>
        <v>11</v>
      </c>
      <c r="B14" s="2"/>
      <c r="C14" s="2">
        <v>3</v>
      </c>
      <c r="D14" s="2">
        <v>12</v>
      </c>
      <c r="E14" s="2">
        <v>3</v>
      </c>
      <c r="F14" s="2">
        <v>25</v>
      </c>
      <c r="G14" s="2">
        <v>3</v>
      </c>
      <c r="I14" s="6" t="s">
        <v>11</v>
      </c>
    </row>
    <row r="15" spans="1:9" ht="19.5" customHeight="1" thickBot="1" thickTop="1">
      <c r="A15" s="14">
        <f t="shared" si="0"/>
        <v>12</v>
      </c>
      <c r="B15" s="2"/>
      <c r="C15" s="2">
        <v>3</v>
      </c>
      <c r="D15" s="2">
        <v>18</v>
      </c>
      <c r="E15" s="2">
        <v>8</v>
      </c>
      <c r="F15" s="2">
        <v>28</v>
      </c>
      <c r="G15" s="2">
        <v>36</v>
      </c>
      <c r="I15" s="10" t="s">
        <v>13</v>
      </c>
    </row>
    <row r="16" spans="1:7" ht="19.5" customHeight="1" thickBot="1" thickTop="1">
      <c r="A16" s="14">
        <f t="shared" si="0"/>
        <v>13</v>
      </c>
      <c r="B16" s="2"/>
      <c r="C16" s="2">
        <v>4</v>
      </c>
      <c r="D16" s="2">
        <v>4</v>
      </c>
      <c r="E16" s="2">
        <v>6</v>
      </c>
      <c r="F16" s="2">
        <v>12</v>
      </c>
      <c r="G16" s="2">
        <v>41</v>
      </c>
    </row>
    <row r="17" spans="1:9" ht="19.5" customHeight="1" thickBot="1" thickTop="1">
      <c r="A17" s="14">
        <f t="shared" si="0"/>
        <v>14</v>
      </c>
      <c r="B17" s="2"/>
      <c r="C17" s="2"/>
      <c r="D17" s="2">
        <v>16</v>
      </c>
      <c r="E17" s="2">
        <v>9</v>
      </c>
      <c r="F17" s="2">
        <v>8</v>
      </c>
      <c r="G17" s="2">
        <v>2</v>
      </c>
      <c r="I17" s="11" t="s">
        <v>14</v>
      </c>
    </row>
    <row r="18" spans="1:7" ht="19.5" customHeight="1" thickBot="1" thickTop="1">
      <c r="A18" s="14">
        <f t="shared" si="0"/>
        <v>15</v>
      </c>
      <c r="B18" s="2"/>
      <c r="C18" s="2"/>
      <c r="D18" s="2">
        <v>24</v>
      </c>
      <c r="E18" s="2">
        <v>10</v>
      </c>
      <c r="F18" s="2">
        <v>19</v>
      </c>
      <c r="G18" s="2">
        <v>30</v>
      </c>
    </row>
    <row r="19" spans="1:9" ht="19.5" customHeight="1" thickBot="1" thickTop="1">
      <c r="A19" s="14">
        <f t="shared" si="0"/>
        <v>16</v>
      </c>
      <c r="B19" s="2"/>
      <c r="C19" s="2"/>
      <c r="D19" s="2"/>
      <c r="E19" s="2">
        <v>9</v>
      </c>
      <c r="F19" s="2">
        <v>24</v>
      </c>
      <c r="G19" s="2">
        <v>16</v>
      </c>
      <c r="I19" s="11" t="s">
        <v>16</v>
      </c>
    </row>
    <row r="20" spans="1:9" ht="19.5" customHeight="1" thickBot="1" thickTop="1">
      <c r="A20" s="14">
        <f t="shared" si="0"/>
        <v>17</v>
      </c>
      <c r="B20" s="2"/>
      <c r="C20" s="2"/>
      <c r="D20" s="2"/>
      <c r="E20" s="2">
        <v>7</v>
      </c>
      <c r="F20" s="2">
        <v>4</v>
      </c>
      <c r="G20" s="2"/>
      <c r="I20" s="43" t="s">
        <v>51</v>
      </c>
    </row>
    <row r="21" spans="1:7" ht="19.5" customHeight="1" thickBot="1" thickTop="1">
      <c r="A21" s="14">
        <f t="shared" si="0"/>
        <v>18</v>
      </c>
      <c r="B21" s="2"/>
      <c r="C21" s="2"/>
      <c r="D21" s="2"/>
      <c r="E21" s="2"/>
      <c r="F21" s="2">
        <v>18</v>
      </c>
      <c r="G21" s="2"/>
    </row>
    <row r="22" spans="1:7" ht="19.5" customHeight="1" thickBot="1" thickTop="1">
      <c r="A22" s="14">
        <f t="shared" si="0"/>
        <v>19</v>
      </c>
      <c r="B22" s="2"/>
      <c r="C22" s="2"/>
      <c r="D22" s="2"/>
      <c r="E22" s="2"/>
      <c r="F22" s="2">
        <v>9</v>
      </c>
      <c r="G22" s="2"/>
    </row>
    <row r="23" spans="1:7" ht="19.5" customHeight="1" thickBot="1" thickTop="1">
      <c r="A23" s="14">
        <f t="shared" si="0"/>
        <v>20</v>
      </c>
      <c r="B23" s="2"/>
      <c r="C23" s="2"/>
      <c r="D23" s="2"/>
      <c r="E23" s="2"/>
      <c r="F23" s="2">
        <v>14</v>
      </c>
      <c r="G23" s="2"/>
    </row>
    <row r="24" spans="2:7" ht="21" thickTop="1">
      <c r="B24" s="19">
        <v>2</v>
      </c>
      <c r="C24" s="19">
        <v>3</v>
      </c>
      <c r="D24" s="19">
        <v>4</v>
      </c>
      <c r="E24" s="19">
        <v>5</v>
      </c>
      <c r="F24" s="19">
        <v>6</v>
      </c>
      <c r="G24" s="19">
        <v>7</v>
      </c>
    </row>
    <row r="26" ht="21" thickBot="1"/>
    <row r="27" spans="2:7" ht="31.5" thickBot="1" thickTop="1">
      <c r="B27" s="15" t="str">
        <f aca="true" t="shared" si="1" ref="B27:G27">B3</f>
        <v>Stately Home Lawns</v>
      </c>
      <c r="C27" s="15" t="str">
        <f t="shared" si="1"/>
        <v>Premiership Football Pitch</v>
      </c>
      <c r="D27" s="15" t="str">
        <f t="shared" si="1"/>
        <v>Village Green</v>
      </c>
      <c r="E27" s="15" t="str">
        <f t="shared" si="1"/>
        <v>Cattle Field</v>
      </c>
      <c r="F27" s="15" t="str">
        <f t="shared" si="1"/>
        <v>School Field</v>
      </c>
      <c r="G27" s="15" t="str">
        <f t="shared" si="1"/>
        <v>Open Country</v>
      </c>
    </row>
    <row r="28" spans="2:7" ht="21.75" thickBot="1" thickTop="1">
      <c r="B28" s="16"/>
      <c r="C28" s="16"/>
      <c r="D28" s="16"/>
      <c r="E28" s="16"/>
      <c r="F28" s="16"/>
      <c r="G28" s="16"/>
    </row>
    <row r="29" spans="1:7" ht="21.75" thickBot="1" thickTop="1">
      <c r="A29" s="3" t="s">
        <v>8</v>
      </c>
      <c r="B29" s="1">
        <f aca="true" t="shared" si="2" ref="B29:G29">COUNT(B4:B23)</f>
        <v>10</v>
      </c>
      <c r="C29" s="1">
        <f t="shared" si="2"/>
        <v>13</v>
      </c>
      <c r="D29" s="1">
        <f t="shared" si="2"/>
        <v>15</v>
      </c>
      <c r="E29" s="1">
        <f t="shared" si="2"/>
        <v>17</v>
      </c>
      <c r="F29" s="1">
        <f t="shared" si="2"/>
        <v>20</v>
      </c>
      <c r="G29" s="1">
        <f t="shared" si="2"/>
        <v>16</v>
      </c>
    </row>
    <row r="30" ht="21.75" thickBot="1" thickTop="1"/>
    <row r="31" spans="1:9" ht="21.75" thickBot="1" thickTop="1">
      <c r="A31" s="3" t="s">
        <v>0</v>
      </c>
      <c r="B31" s="1">
        <f aca="true" t="shared" si="3" ref="B31:G31">AVERAGE(B4:B23)</f>
        <v>1.3</v>
      </c>
      <c r="C31" s="1">
        <f t="shared" si="3"/>
        <v>2.3076923076923075</v>
      </c>
      <c r="D31" s="1">
        <f t="shared" si="3"/>
        <v>11.333333333333334</v>
      </c>
      <c r="E31" s="1">
        <f t="shared" si="3"/>
        <v>8.705882352941176</v>
      </c>
      <c r="F31" s="1">
        <f t="shared" si="3"/>
        <v>15.25</v>
      </c>
      <c r="G31" s="1">
        <f t="shared" si="3"/>
        <v>18.1875</v>
      </c>
      <c r="I31" s="11" t="s">
        <v>15</v>
      </c>
    </row>
    <row r="32" spans="1:7" ht="21.75" thickBot="1" thickTop="1">
      <c r="A32" s="3" t="s">
        <v>1</v>
      </c>
      <c r="B32" s="1">
        <f aca="true" t="shared" si="4" ref="B32:G32">MEDIAN(B4:B23)</f>
        <v>1</v>
      </c>
      <c r="C32" s="1">
        <f t="shared" si="4"/>
        <v>3</v>
      </c>
      <c r="D32" s="1">
        <f t="shared" si="4"/>
        <v>9</v>
      </c>
      <c r="E32" s="1">
        <f t="shared" si="4"/>
        <v>8</v>
      </c>
      <c r="F32" s="1">
        <f t="shared" si="4"/>
        <v>14</v>
      </c>
      <c r="G32" s="1">
        <f t="shared" si="4"/>
        <v>15</v>
      </c>
    </row>
    <row r="33" spans="1:9" ht="21.75" thickBot="1" thickTop="1">
      <c r="A33" s="3" t="s">
        <v>2</v>
      </c>
      <c r="B33" s="1">
        <f aca="true" t="shared" si="5" ref="B33:G33">MODE(B4:B23)</f>
        <v>0</v>
      </c>
      <c r="C33" s="1">
        <f t="shared" si="5"/>
        <v>3</v>
      </c>
      <c r="D33" s="1">
        <f t="shared" si="5"/>
        <v>5</v>
      </c>
      <c r="E33" s="1">
        <f t="shared" si="5"/>
        <v>6</v>
      </c>
      <c r="F33" s="1">
        <f t="shared" si="5"/>
        <v>4</v>
      </c>
      <c r="G33" s="1">
        <f t="shared" si="5"/>
        <v>0</v>
      </c>
      <c r="I33" s="11" t="s">
        <v>16</v>
      </c>
    </row>
    <row r="34" spans="1:7" ht="21.75" thickBot="1" thickTop="1">
      <c r="A34" s="3" t="s">
        <v>3</v>
      </c>
      <c r="B34" s="1">
        <f aca="true" t="shared" si="6" ref="B34:G34">MAX(B4:B23)-MIN(B4:B23)</f>
        <v>4</v>
      </c>
      <c r="C34" s="1">
        <f t="shared" si="6"/>
        <v>4</v>
      </c>
      <c r="D34" s="1">
        <f t="shared" si="6"/>
        <v>20</v>
      </c>
      <c r="E34" s="1">
        <f t="shared" si="6"/>
        <v>15</v>
      </c>
      <c r="F34" s="1">
        <f t="shared" si="6"/>
        <v>27</v>
      </c>
      <c r="G34" s="1">
        <f t="shared" si="6"/>
        <v>57</v>
      </c>
    </row>
    <row r="35" ht="21" thickTop="1"/>
    <row r="36" ht="21" thickBot="1"/>
    <row r="37" spans="1:7" s="17" customFormat="1" ht="29.25" customHeight="1" thickBot="1" thickTop="1">
      <c r="A37" s="4" t="s">
        <v>7</v>
      </c>
      <c r="B37" s="1">
        <f aca="true" t="shared" si="7" ref="B37:G37">QUARTILE(B$4:B$23,0)</f>
        <v>0</v>
      </c>
      <c r="C37" s="1">
        <f t="shared" si="7"/>
        <v>0</v>
      </c>
      <c r="D37" s="1">
        <f t="shared" si="7"/>
        <v>4</v>
      </c>
      <c r="E37" s="1">
        <f t="shared" si="7"/>
        <v>2</v>
      </c>
      <c r="F37" s="1">
        <f t="shared" si="7"/>
        <v>4</v>
      </c>
      <c r="G37" s="1">
        <f t="shared" si="7"/>
        <v>0</v>
      </c>
    </row>
    <row r="38" spans="1:7" s="17" customFormat="1" ht="29.25" customHeight="1" thickBot="1" thickTop="1">
      <c r="A38" s="4" t="s">
        <v>4</v>
      </c>
      <c r="B38" s="1">
        <f aca="true" t="shared" si="8" ref="B38:G38">IF(MOD(B29,2)=0,IF(MOD((B29+2)/4,1)=0,VLOOKUP((B29+2)/4,$A$4:$G$23,B24,FALSE),(VLOOKUP((B29+2)/4-0.5,$A$4:$G$23,B24,FALSE)+VLOOKUP((B29+2)/4+0.5,$A$4:$G$23,B24,FALSE))/2),IF(MOD((B29+1)/4,1)=0,VLOOKUP((B29+1)/4,$A$4:$G$23,B24,FALSE),(VLOOKUP((B29+1)/4-0.5,$A$4:$G$23,B24,FALSE)+VLOOKUP((B29+1)/4+0.5,$A$4:$G$23,B24,FALSE))/2))</f>
        <v>0</v>
      </c>
      <c r="C38" s="1">
        <f t="shared" si="8"/>
        <v>2</v>
      </c>
      <c r="D38" s="1">
        <f t="shared" si="8"/>
        <v>12</v>
      </c>
      <c r="E38" s="1">
        <f t="shared" si="8"/>
        <v>9.5</v>
      </c>
      <c r="F38" s="1">
        <f t="shared" si="8"/>
        <v>17.5</v>
      </c>
      <c r="G38" s="1">
        <f t="shared" si="8"/>
        <v>42.5</v>
      </c>
    </row>
    <row r="39" spans="1:7" s="17" customFormat="1" ht="29.25" customHeight="1" thickBot="1" thickTop="1">
      <c r="A39" s="4" t="s">
        <v>1</v>
      </c>
      <c r="B39" s="1">
        <f aca="true" t="shared" si="9" ref="B39:G39">QUARTILE(B$4:B$23,2)</f>
        <v>1</v>
      </c>
      <c r="C39" s="1">
        <f t="shared" si="9"/>
        <v>3</v>
      </c>
      <c r="D39" s="1">
        <f t="shared" si="9"/>
        <v>9</v>
      </c>
      <c r="E39" s="1">
        <f t="shared" si="9"/>
        <v>8</v>
      </c>
      <c r="F39" s="1">
        <f t="shared" si="9"/>
        <v>14</v>
      </c>
      <c r="G39" s="1">
        <f t="shared" si="9"/>
        <v>15</v>
      </c>
    </row>
    <row r="40" spans="1:7" s="17" customFormat="1" ht="29.25" customHeight="1" thickBot="1" thickTop="1">
      <c r="A40" s="4" t="s">
        <v>5</v>
      </c>
      <c r="B40" s="1">
        <f aca="true" t="shared" si="10" ref="B40:G40">IF(MOD(B29,2)=0,IF(MOD((3*B29+2)/4,1)=0,VLOOKUP((3*B29+2)/4,$A$4:$G$23,B24,FALSE),(VLOOKUP((3*B29+2)/4-0.5,$A$4:$G$23,B24,FALSE)+VLOOKUP((3*B29+2)/4+0.5,$A$4:$G$23,B24,FALSE))/2),IF(MOD((3*B29+3)/4,1)=0,VLOOKUP((3*B29+3)/4,$A$4:$G$23,B24,FALSE),(VLOOKUP((3*B29+3)/4-0.5,$A$4:$G$23,B24,FALSE)+VLOOKUP((3*B29+3)/4+0.5,$A$4:$G$23,B24,FALSE))/2))</f>
        <v>2</v>
      </c>
      <c r="C40" s="1">
        <f t="shared" si="10"/>
        <v>3.5</v>
      </c>
      <c r="D40" s="1">
        <f t="shared" si="10"/>
        <v>18</v>
      </c>
      <c r="E40" s="1">
        <f t="shared" si="10"/>
        <v>7.5</v>
      </c>
      <c r="F40" s="1">
        <f t="shared" si="10"/>
        <v>21.5</v>
      </c>
      <c r="G40" s="1">
        <f t="shared" si="10"/>
        <v>38.5</v>
      </c>
    </row>
    <row r="41" spans="1:7" s="17" customFormat="1" ht="29.25" customHeight="1" thickBot="1" thickTop="1">
      <c r="A41" s="4" t="s">
        <v>6</v>
      </c>
      <c r="B41" s="1">
        <f aca="true" t="shared" si="11" ref="B41:G41">QUARTILE(B$4:B$23,4)</f>
        <v>4</v>
      </c>
      <c r="C41" s="1">
        <f t="shared" si="11"/>
        <v>4</v>
      </c>
      <c r="D41" s="1">
        <f t="shared" si="11"/>
        <v>24</v>
      </c>
      <c r="E41" s="1">
        <f t="shared" si="11"/>
        <v>17</v>
      </c>
      <c r="F41" s="1">
        <f t="shared" si="11"/>
        <v>31</v>
      </c>
      <c r="G41" s="1">
        <f t="shared" si="11"/>
        <v>57</v>
      </c>
    </row>
    <row r="42" s="17" customFormat="1" ht="29.25" customHeight="1" thickTop="1">
      <c r="A42" s="18"/>
    </row>
    <row r="43" spans="1:4" s="17" customFormat="1" ht="29.25" customHeight="1">
      <c r="A43" s="18"/>
      <c r="D43" s="13" t="s">
        <v>17</v>
      </c>
    </row>
    <row r="44" spans="2:7" ht="20.25">
      <c r="B44" s="19">
        <f aca="true" t="shared" si="12" ref="B44:G44">B37</f>
        <v>0</v>
      </c>
      <c r="C44" s="19">
        <f t="shared" si="12"/>
        <v>0</v>
      </c>
      <c r="D44" s="19">
        <f t="shared" si="12"/>
        <v>4</v>
      </c>
      <c r="E44" s="19">
        <f t="shared" si="12"/>
        <v>2</v>
      </c>
      <c r="F44" s="19">
        <f t="shared" si="12"/>
        <v>4</v>
      </c>
      <c r="G44" s="19">
        <f t="shared" si="12"/>
        <v>0</v>
      </c>
    </row>
    <row r="45" spans="2:7" ht="20.25">
      <c r="B45" s="19">
        <f aca="true" t="shared" si="13" ref="B45:G45">B38-B37</f>
        <v>0</v>
      </c>
      <c r="C45" s="19">
        <f t="shared" si="13"/>
        <v>2</v>
      </c>
      <c r="D45" s="19">
        <f t="shared" si="13"/>
        <v>8</v>
      </c>
      <c r="E45" s="19">
        <f t="shared" si="13"/>
        <v>7.5</v>
      </c>
      <c r="F45" s="19">
        <f t="shared" si="13"/>
        <v>13.5</v>
      </c>
      <c r="G45" s="19">
        <f t="shared" si="13"/>
        <v>42.5</v>
      </c>
    </row>
    <row r="46" spans="2:7" ht="20.25">
      <c r="B46" s="19">
        <f aca="true" t="shared" si="14" ref="B46:G48">B39-B38</f>
        <v>1</v>
      </c>
      <c r="C46" s="19">
        <f t="shared" si="14"/>
        <v>1</v>
      </c>
      <c r="D46" s="19">
        <f t="shared" si="14"/>
        <v>-3</v>
      </c>
      <c r="E46" s="19">
        <f t="shared" si="14"/>
        <v>-1.5</v>
      </c>
      <c r="F46" s="19">
        <f t="shared" si="14"/>
        <v>-3.5</v>
      </c>
      <c r="G46" s="19">
        <f t="shared" si="14"/>
        <v>-27.5</v>
      </c>
    </row>
    <row r="47" spans="2:7" ht="20.25">
      <c r="B47" s="19">
        <f t="shared" si="14"/>
        <v>1</v>
      </c>
      <c r="C47" s="19">
        <f t="shared" si="14"/>
        <v>0.5</v>
      </c>
      <c r="D47" s="19">
        <f t="shared" si="14"/>
        <v>9</v>
      </c>
      <c r="E47" s="19">
        <f t="shared" si="14"/>
        <v>-0.5</v>
      </c>
      <c r="F47" s="19">
        <f t="shared" si="14"/>
        <v>7.5</v>
      </c>
      <c r="G47" s="19">
        <f t="shared" si="14"/>
        <v>23.5</v>
      </c>
    </row>
    <row r="48" spans="2:7" ht="20.25">
      <c r="B48" s="19">
        <f t="shared" si="14"/>
        <v>2</v>
      </c>
      <c r="C48" s="19">
        <f t="shared" si="14"/>
        <v>0.5</v>
      </c>
      <c r="D48" s="19">
        <f t="shared" si="14"/>
        <v>6</v>
      </c>
      <c r="E48" s="19">
        <f t="shared" si="14"/>
        <v>9.5</v>
      </c>
      <c r="F48" s="19">
        <f t="shared" si="14"/>
        <v>9.5</v>
      </c>
      <c r="G48" s="19">
        <f t="shared" si="14"/>
        <v>18.5</v>
      </c>
    </row>
  </sheetData>
  <mergeCells count="1">
    <mergeCell ref="B2:G2"/>
  </mergeCells>
  <hyperlinks>
    <hyperlink ref="I20" location="'Read Me'!A1"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O12"/>
  <sheetViews>
    <sheetView workbookViewId="0" topLeftCell="A1">
      <selection activeCell="A1" sqref="A1:C1"/>
    </sheetView>
  </sheetViews>
  <sheetFormatPr defaultColWidth="9.140625" defaultRowHeight="12.75"/>
  <cols>
    <col min="1" max="1" width="5.57421875" style="37" customWidth="1"/>
    <col min="2" max="2" width="13.8515625" style="38" customWidth="1"/>
    <col min="3" max="3" width="116.28125" style="38" customWidth="1"/>
    <col min="4" max="16384" width="9.140625" style="29" customWidth="1"/>
  </cols>
  <sheetData>
    <row r="1" spans="1:15" s="25" customFormat="1" ht="23.25">
      <c r="A1" s="42" t="s">
        <v>44</v>
      </c>
      <c r="B1" s="42"/>
      <c r="C1" s="42"/>
      <c r="D1" s="24"/>
      <c r="E1" s="24"/>
      <c r="F1" s="24"/>
      <c r="G1" s="24"/>
      <c r="H1" s="24"/>
      <c r="I1" s="24"/>
      <c r="J1" s="24"/>
      <c r="K1" s="24"/>
      <c r="L1" s="24"/>
      <c r="M1" s="24"/>
      <c r="N1" s="24"/>
      <c r="O1" s="24"/>
    </row>
    <row r="2" spans="1:3" ht="30">
      <c r="A2" s="26">
        <v>1</v>
      </c>
      <c r="B2" s="27" t="s">
        <v>25</v>
      </c>
      <c r="C2" s="28" t="s">
        <v>43</v>
      </c>
    </row>
    <row r="3" spans="1:3" ht="45.75" thickBot="1">
      <c r="A3" s="30" t="s">
        <v>26</v>
      </c>
      <c r="B3" s="31" t="s">
        <v>27</v>
      </c>
      <c r="C3" s="32" t="s">
        <v>28</v>
      </c>
    </row>
    <row r="4" spans="1:3" ht="30.75" thickBot="1">
      <c r="A4" s="30" t="s">
        <v>29</v>
      </c>
      <c r="B4" s="33" t="s">
        <v>30</v>
      </c>
      <c r="C4" s="34" t="s">
        <v>31</v>
      </c>
    </row>
    <row r="5" spans="1:3" ht="60.75" thickBot="1">
      <c r="A5" s="30" t="s">
        <v>32</v>
      </c>
      <c r="B5" s="35" t="s">
        <v>33</v>
      </c>
      <c r="C5" s="36" t="s">
        <v>34</v>
      </c>
    </row>
    <row r="6" spans="1:3" ht="45.75" thickBot="1">
      <c r="A6" s="30" t="s">
        <v>35</v>
      </c>
      <c r="B6" s="35" t="s">
        <v>36</v>
      </c>
      <c r="C6" s="36" t="s">
        <v>37</v>
      </c>
    </row>
    <row r="7" spans="1:3" ht="30">
      <c r="A7" s="30" t="s">
        <v>38</v>
      </c>
      <c r="B7" s="35" t="s">
        <v>39</v>
      </c>
      <c r="C7" s="36" t="s">
        <v>40</v>
      </c>
    </row>
    <row r="9" spans="1:3" ht="45">
      <c r="A9" s="26">
        <v>2</v>
      </c>
      <c r="B9" s="27" t="s">
        <v>41</v>
      </c>
      <c r="C9" s="28" t="s">
        <v>42</v>
      </c>
    </row>
    <row r="10" spans="1:3" ht="30.75" thickBot="1">
      <c r="A10" s="30" t="s">
        <v>26</v>
      </c>
      <c r="B10" s="31" t="s">
        <v>45</v>
      </c>
      <c r="C10" s="32" t="s">
        <v>46</v>
      </c>
    </row>
    <row r="11" spans="1:3" ht="30.75" thickBot="1">
      <c r="A11" s="30" t="s">
        <v>29</v>
      </c>
      <c r="B11" s="33" t="s">
        <v>47</v>
      </c>
      <c r="C11" s="34" t="s">
        <v>48</v>
      </c>
    </row>
    <row r="12" spans="1:3" ht="45">
      <c r="A12" s="30" t="s">
        <v>32</v>
      </c>
      <c r="B12" s="35" t="s">
        <v>49</v>
      </c>
      <c r="C12" s="36" t="s">
        <v>50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2005-10-03T20:49:06Z</dcterms:created>
  <dcterms:modified xsi:type="dcterms:W3CDTF">2006-11-15T11:58:53Z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